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ESCRITORIO\CUENTA PUBLICA DIF\2020 CUENTA PUBLICA\cuenta publica 2020\Formatos\"/>
    </mc:Choice>
  </mc:AlternateContent>
  <bookViews>
    <workbookView xWindow="-210" yWindow="-135" windowWidth="19080" windowHeight="4335" tabRatio="885"/>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52511" calcMode="manual"/>
</workbook>
</file>

<file path=xl/calcChain.xml><?xml version="1.0" encoding="utf-8"?>
<calcChain xmlns="http://schemas.openxmlformats.org/spreadsheetml/2006/main">
  <c r="D55" i="6" l="1"/>
  <c r="D53" i="6" s="1"/>
  <c r="D52" i="6"/>
  <c r="D51" i="6"/>
  <c r="D50" i="6"/>
  <c r="D49" i="6"/>
  <c r="D48" i="6"/>
  <c r="D47" i="6"/>
  <c r="D46" i="6"/>
  <c r="D45" i="6"/>
  <c r="D44" i="6"/>
  <c r="C43" i="6"/>
  <c r="D42" i="6"/>
  <c r="D41" i="6"/>
  <c r="D40" i="6"/>
  <c r="D39" i="6"/>
  <c r="D38" i="6"/>
  <c r="D37" i="6"/>
  <c r="D36" i="6"/>
  <c r="D35" i="6"/>
  <c r="D34" i="6"/>
  <c r="C33" i="6"/>
  <c r="D32" i="6"/>
  <c r="D31" i="6"/>
  <c r="D30" i="6"/>
  <c r="D29" i="6"/>
  <c r="D28" i="6"/>
  <c r="D27" i="6"/>
  <c r="D26" i="6"/>
  <c r="D25" i="6"/>
  <c r="D24" i="6"/>
  <c r="C23" i="6"/>
  <c r="D22" i="6"/>
  <c r="D21" i="6"/>
  <c r="D20" i="6"/>
  <c r="D19" i="6"/>
  <c r="D18" i="6"/>
  <c r="D17" i="6"/>
  <c r="D16" i="6"/>
  <c r="D15" i="6"/>
  <c r="D14" i="6"/>
  <c r="C13" i="6"/>
  <c r="D12" i="6"/>
  <c r="D11" i="6"/>
  <c r="D10" i="6"/>
  <c r="D9" i="6"/>
  <c r="D8" i="6"/>
  <c r="D7" i="6"/>
  <c r="D6" i="6"/>
  <c r="C5" i="6"/>
  <c r="C77" i="6" s="1"/>
  <c r="C6" i="8" s="1"/>
  <c r="C16" i="8" l="1"/>
  <c r="C7" i="4"/>
  <c r="D5" i="6"/>
  <c r="D23" i="6"/>
  <c r="D43" i="6"/>
  <c r="D13" i="6"/>
  <c r="D33" i="6"/>
  <c r="E77" i="6"/>
  <c r="E6" i="8" s="1"/>
  <c r="E7" i="4" s="1"/>
  <c r="H77" i="6"/>
  <c r="H6" i="8" s="1"/>
  <c r="G77" i="6"/>
  <c r="G6" i="8" s="1"/>
  <c r="F77" i="6"/>
  <c r="F6" i="8" s="1"/>
  <c r="C22" i="5" l="1"/>
  <c r="C42" i="5" s="1"/>
  <c r="C16" i="4"/>
  <c r="D77" i="6"/>
  <c r="D6" i="8" s="1"/>
  <c r="D16" i="8" s="1"/>
  <c r="E16" i="8"/>
  <c r="F16" i="8"/>
  <c r="F7" i="4"/>
  <c r="G7" i="4"/>
  <c r="G16" i="8"/>
  <c r="H7" i="4"/>
  <c r="H16" i="8"/>
  <c r="E22" i="5"/>
  <c r="E42" i="5" s="1"/>
  <c r="E16" i="4"/>
  <c r="D7" i="4" l="1"/>
  <c r="G22" i="5"/>
  <c r="G42" i="5" s="1"/>
  <c r="G16" i="4"/>
  <c r="F16" i="4"/>
  <c r="F22" i="5"/>
  <c r="F42" i="5" s="1"/>
  <c r="H22" i="5"/>
  <c r="H42" i="5" s="1"/>
  <c r="H16" i="4"/>
  <c r="D16" i="4" l="1"/>
  <c r="D22" i="5"/>
  <c r="D42" i="5" s="1"/>
</calcChain>
</file>

<file path=xl/sharedStrings.xml><?xml version="1.0" encoding="utf-8"?>
<sst xmlns="http://schemas.openxmlformats.org/spreadsheetml/2006/main" count="200" uniqueCount="142">
  <si>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</si>
  <si>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</si>
  <si>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</si>
  <si>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</si>
  <si>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</si>
  <si>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</si>
  <si>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</si>
  <si>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</si>
  <si>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</si>
  <si>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</si>
  <si>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</si>
  <si>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</si>
  <si>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</si>
  <si>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</si>
  <si>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</si>
  <si>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</si>
  <si>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</si>
  <si>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</si>
  <si>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</si>
  <si>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</si>
  <si>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</si>
  <si>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</si>
  <si>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</si>
  <si>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</si>
  <si>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</si>
  <si>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</si>
  <si>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</si>
  <si>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</si>
  <si>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</si>
  <si>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</si>
  <si>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</si>
  <si>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</si>
  <si>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</si>
  <si>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</si>
  <si>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</si>
  <si>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</si>
  <si>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</si>
  <si>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</si>
  <si>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</si>
  <si>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</si>
  <si>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</si>
  <si>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</si>
  <si>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</si>
  <si>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</si>
  <si>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</si>
  <si>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</si>
  <si>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</si>
  <si>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</si>
  <si>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</si>
  <si>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</si>
  <si>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</si>
  <si>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</si>
  <si>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</si>
  <si>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</si>
  <si>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</si>
  <si>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</si>
  <si>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</si>
  <si>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</si>
  <si>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</si>
  <si>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</si>
  <si>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</si>
  <si>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</si>
  <si>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</si>
  <si>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</si>
  <si>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</si>
  <si>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</si>
  <si>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</si>
  <si>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</si>
  <si>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</si>
  <si>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</si>
  <si>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</si>
  <si>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</si>
  <si>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</si>
  <si>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</si>
  <si>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</si>
  <si>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</si>
  <si>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</si>
  <si>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</si>
  <si>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</si>
  <si>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</si>
  <si>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</si>
  <si>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</si>
  <si>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</si>
  <si>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</si>
  <si>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</si>
  <si>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</si>
  <si>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</si>
  <si>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</si>
  <si>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</si>
  <si>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</si>
  <si>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</si>
  <si>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</si>
  <si>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</si>
  <si>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</si>
  <si>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</si>
  <si>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</si>
  <si>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</si>
  <si>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</si>
  <si>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</si>
  <si>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</si>
  <si>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</si>
  <si>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</si>
  <si>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</si>
  <si>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</si>
  <si>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</si>
  <si>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</si>
  <si>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</si>
  <si>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</si>
  <si>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</si>
  <si>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</si>
  <si>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</si>
  <si>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</si>
  <si>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</si>
  <si>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</si>
  <si>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</si>
  <si>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</si>
  <si>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</si>
  <si>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</si>
  <si>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</si>
  <si>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</si>
  <si>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</si>
  <si>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</si>
  <si>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</si>
  <si>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</si>
  <si>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</si>
  <si>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</si>
  <si>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</si>
  <si>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</si>
  <si>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</si>
  <si>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</si>
  <si>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</si>
  <si>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</si>
  <si>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</si>
  <si>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</si>
  <si>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</si>
  <si>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</si>
  <si>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Sistema Para el Desarrollo Integral de la Familia en el Municipio de León 
Estado Analítico del Ejercicio del Presupuesto de Egresos
Clasificación por Objeto del Gasto (Capítulo y Concepto)
Del 01 de Enero al 31 de Diciembre de 2020</t>
  </si>
  <si>
    <t>Sistema Para el Desarrollo Integral de la Familia en el Municipio de León, Gto
Estado Analítico del Ejercicio del Presupuesto de Egresos
Clasificación Económica (por Tipo de Gasto)
Del 01 de Enero al 31 de Diciembre de 2020</t>
  </si>
  <si>
    <t>Sistema Para el Desarrollo Integral de la Familia en el Municipio de León, Gto
Estado Analítico del Ejercicio del Presupuesto de Egresos
Clasificación Administrativa
Del 01 de Enero al 31 de Diciembre de 2020</t>
  </si>
  <si>
    <t>Gobierno (Federal/Estatal/Municipal) de _Guanajuato _
Estado Analítico del Ejercicio del Presupuesto de Egresos
Clasificación Administrativa
Del 01 de Enero al 31 de Diciembre de 2020</t>
  </si>
  <si>
    <t>Sector Paraestatal del Gobierno (Federal/Estatal/Municipal) de _Guanajauto _
Estado Analítico del Ejercicio del Presupuesto de Egresos
Clasificación Administrativa
Del 01 de Enero al 31 de Diciembre de 2020</t>
  </si>
  <si>
    <t>Sistema Para el Desarrollo Integral de la Familia en el Municipio de León, Gto
Estado Analítico del Ejercicio del Presupuesto de Egresos
Clasificación Funcional (Finalidad y Función)
Del 01 de Enero al 31 de Diciembre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</si>
</sst>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65">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7" fillId="0" borderId="15" xfId="7" applyNumberFormat="1" applyFont="1" applyFill="1" applyBorder="1" applyAlignment="1" applyProtection="1">
      <alignment vertical="top"/>
      <protection locked="0"/>
    </xf>
    <xf numFmtId="4" fontId="7" fillId="0" borderId="4" xfId="7" applyNumberFormat="1" applyFont="1" applyFill="1" applyBorder="1" applyAlignment="1" applyProtection="1">
      <alignment vertical="top"/>
      <protection locked="0"/>
    </xf>
    <xf numFmtId="4" fontId="2" fillId="0" borderId="15" xfId="0" applyNumberFormat="1" applyFont="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tabSelected="1" topLeftCell="A55" workbookViewId="0">
      <selection activeCell="F6" sqref="F6"/>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8" ht="50.1" customHeight="1" x14ac:dyDescent="0.2">
      <c r="A1" s="54" t="s">
        <v>136</v>
      </c>
      <c r="B1" s="55"/>
      <c r="C1" s="55"/>
      <c r="D1" s="55"/>
      <c r="E1" s="55"/>
      <c r="F1" s="55"/>
      <c r="G1" s="55"/>
      <c r="H1" s="56"/>
    </row>
    <row r="2" spans="1:8" x14ac:dyDescent="0.2">
      <c r="A2" s="59" t="s">
        <v>62</v>
      </c>
      <c r="B2" s="60"/>
      <c r="C2" s="54" t="s">
        <v>68</v>
      </c>
      <c r="D2" s="55"/>
      <c r="E2" s="55"/>
      <c r="F2" s="55"/>
      <c r="G2" s="56"/>
      <c r="H2" s="57" t="s">
        <v>67</v>
      </c>
    </row>
    <row r="3" spans="1:8" ht="24.95" customHeight="1" x14ac:dyDescent="0.2">
      <c r="A3" s="61"/>
      <c r="B3" s="62"/>
      <c r="C3" s="9" t="s">
        <v>63</v>
      </c>
      <c r="D3" s="9" t="s">
        <v>133</v>
      </c>
      <c r="E3" s="9" t="s">
        <v>64</v>
      </c>
      <c r="F3" s="9" t="s">
        <v>65</v>
      </c>
      <c r="G3" s="9" t="s">
        <v>66</v>
      </c>
      <c r="H3" s="58"/>
    </row>
    <row r="4" spans="1:8" x14ac:dyDescent="0.2">
      <c r="A4" s="63"/>
      <c r="B4" s="64"/>
      <c r="C4" s="10">
        <v>1</v>
      </c>
      <c r="D4" s="10">
        <v>2</v>
      </c>
      <c r="E4" s="10" t="s">
        <v>134</v>
      </c>
      <c r="F4" s="10">
        <v>4</v>
      </c>
      <c r="G4" s="10">
        <v>5</v>
      </c>
      <c r="H4" s="10" t="s">
        <v>135</v>
      </c>
    </row>
    <row r="5" spans="1:8" x14ac:dyDescent="0.2">
      <c r="A5" s="50" t="s">
        <v>69</v>
      </c>
      <c r="B5" s="7"/>
      <c r="C5" s="14">
        <f>C6+C7+C8+C9+C10</f>
        <v>105412830.21999998</v>
      </c>
      <c r="D5" s="14">
        <f t="shared" ref="D5" si="0">D6+D7+D8+D9+D10</f>
        <v>-4215515.0399999935</v>
      </c>
      <c r="E5" s="14">
        <v>101197315.18000001</v>
      </c>
      <c r="F5" s="14">
        <v>101197315.18000001</v>
      </c>
      <c r="G5" s="14">
        <v>101197315.18000001</v>
      </c>
      <c r="H5" s="14">
        <v>0</v>
      </c>
    </row>
    <row r="6" spans="1:8" x14ac:dyDescent="0.2">
      <c r="A6" s="5"/>
      <c r="B6" s="11" t="s">
        <v>78</v>
      </c>
      <c r="C6" s="15">
        <v>71271403.579999998</v>
      </c>
      <c r="D6" s="15">
        <f>E6-C6</f>
        <v>-4016044.6299999952</v>
      </c>
      <c r="E6" s="15">
        <v>67255358.950000003</v>
      </c>
      <c r="F6" s="15">
        <v>67255358.950000003</v>
      </c>
      <c r="G6" s="15">
        <v>67255358.950000003</v>
      </c>
      <c r="H6" s="15">
        <v>0</v>
      </c>
    </row>
    <row r="7" spans="1:8" x14ac:dyDescent="0.2">
      <c r="A7" s="5"/>
      <c r="B7" s="11" t="s">
        <v>79</v>
      </c>
      <c r="C7" s="15">
        <v>0</v>
      </c>
      <c r="D7" s="15">
        <f t="shared" ref="D7:D12" si="1">E7-C7</f>
        <v>0</v>
      </c>
      <c r="E7" s="15">
        <v>0</v>
      </c>
      <c r="F7" s="15"/>
      <c r="G7" s="15"/>
      <c r="H7" s="15">
        <v>0</v>
      </c>
    </row>
    <row r="8" spans="1:8" x14ac:dyDescent="0.2">
      <c r="A8" s="5"/>
      <c r="B8" s="11" t="s">
        <v>80</v>
      </c>
      <c r="C8" s="15">
        <v>9252708.2700000014</v>
      </c>
      <c r="D8" s="15">
        <f t="shared" si="1"/>
        <v>558684.99000000022</v>
      </c>
      <c r="E8" s="15">
        <v>9811393.2600000016</v>
      </c>
      <c r="F8" s="15">
        <v>9811393.2600000016</v>
      </c>
      <c r="G8" s="15">
        <v>9811393.2600000016</v>
      </c>
      <c r="H8" s="15">
        <v>0</v>
      </c>
    </row>
    <row r="9" spans="1:8" x14ac:dyDescent="0.2">
      <c r="A9" s="5"/>
      <c r="B9" s="11" t="s">
        <v>35</v>
      </c>
      <c r="C9" s="15">
        <v>15888705.789999999</v>
      </c>
      <c r="D9" s="15">
        <f t="shared" si="1"/>
        <v>-719614.75999999791</v>
      </c>
      <c r="E9" s="15">
        <v>15169091.030000001</v>
      </c>
      <c r="F9" s="15">
        <v>15169091.030000001</v>
      </c>
      <c r="G9" s="15">
        <v>15169091.030000001</v>
      </c>
      <c r="H9" s="15">
        <v>0</v>
      </c>
    </row>
    <row r="10" spans="1:8" x14ac:dyDescent="0.2">
      <c r="A10" s="5"/>
      <c r="B10" s="11" t="s">
        <v>81</v>
      </c>
      <c r="C10" s="15">
        <v>9000012.5800000001</v>
      </c>
      <c r="D10" s="15">
        <f t="shared" si="1"/>
        <v>-38540.640000000596</v>
      </c>
      <c r="E10" s="15">
        <v>8961471.9399999995</v>
      </c>
      <c r="F10" s="15">
        <v>8961471.9399999995</v>
      </c>
      <c r="G10" s="15">
        <v>8961471.9399999995</v>
      </c>
      <c r="H10" s="15">
        <v>0</v>
      </c>
    </row>
    <row r="11" spans="1:8" x14ac:dyDescent="0.2">
      <c r="A11" s="5"/>
      <c r="B11" s="11" t="s">
        <v>36</v>
      </c>
      <c r="C11" s="15">
        <v>0</v>
      </c>
      <c r="D11" s="15">
        <f t="shared" si="1"/>
        <v>0</v>
      </c>
      <c r="E11" s="15">
        <v>0</v>
      </c>
      <c r="F11" s="15">
        <v>0</v>
      </c>
      <c r="G11" s="15">
        <v>0</v>
      </c>
      <c r="H11" s="15">
        <v>0</v>
      </c>
    </row>
    <row r="12" spans="1:8" x14ac:dyDescent="0.2">
      <c r="A12" s="5"/>
      <c r="B12" s="11" t="s">
        <v>82</v>
      </c>
      <c r="C12" s="15">
        <v>0</v>
      </c>
      <c r="D12" s="15">
        <f t="shared" si="1"/>
        <v>0</v>
      </c>
      <c r="E12" s="15">
        <v>0</v>
      </c>
      <c r="F12" s="15">
        <v>0</v>
      </c>
      <c r="G12" s="15">
        <v>0</v>
      </c>
      <c r="H12" s="15">
        <v>0</v>
      </c>
    </row>
    <row r="13" spans="1:8" x14ac:dyDescent="0.2">
      <c r="A13" s="50" t="s">
        <v>70</v>
      </c>
      <c r="B13" s="7"/>
      <c r="C13" s="15">
        <f>SUM(C14:C22)</f>
        <v>4438024.7</v>
      </c>
      <c r="D13" s="15">
        <f t="shared" ref="D13" si="2">SUM(D14:D22)</f>
        <v>1022446.9799999987</v>
      </c>
      <c r="E13" s="15">
        <v>5460471.6799999997</v>
      </c>
      <c r="F13" s="15">
        <v>5393873.3399999999</v>
      </c>
      <c r="G13" s="15">
        <v>5388484.0700000003</v>
      </c>
      <c r="H13" s="15">
        <v>-66598.339999999851</v>
      </c>
    </row>
    <row r="14" spans="1:8" x14ac:dyDescent="0.2">
      <c r="A14" s="5"/>
      <c r="B14" s="11" t="s">
        <v>83</v>
      </c>
      <c r="C14" s="15">
        <v>1024599.9800000002</v>
      </c>
      <c r="D14" s="15">
        <f>E14-C14</f>
        <v>634576.6799999997</v>
      </c>
      <c r="E14" s="15">
        <v>1659176.66</v>
      </c>
      <c r="F14" s="15">
        <v>1592578.32</v>
      </c>
      <c r="G14" s="15">
        <v>1591116.35</v>
      </c>
      <c r="H14" s="15">
        <v>-66598.339999999851</v>
      </c>
    </row>
    <row r="15" spans="1:8" x14ac:dyDescent="0.2">
      <c r="A15" s="5"/>
      <c r="B15" s="11" t="s">
        <v>84</v>
      </c>
      <c r="C15" s="15">
        <v>764999.95000000007</v>
      </c>
      <c r="D15" s="15">
        <f t="shared" ref="D15:D22" si="3">E15-C15</f>
        <v>11761.199999999837</v>
      </c>
      <c r="E15" s="15">
        <v>776761.14999999991</v>
      </c>
      <c r="F15" s="15">
        <v>776761.14999999991</v>
      </c>
      <c r="G15" s="15">
        <v>774210.02</v>
      </c>
      <c r="H15" s="15">
        <v>0</v>
      </c>
    </row>
    <row r="16" spans="1:8" x14ac:dyDescent="0.2">
      <c r="A16" s="5"/>
      <c r="B16" s="11" t="s">
        <v>85</v>
      </c>
      <c r="C16" s="15">
        <v>0</v>
      </c>
      <c r="D16" s="15">
        <f t="shared" si="3"/>
        <v>0</v>
      </c>
      <c r="E16" s="15">
        <v>0</v>
      </c>
      <c r="F16" s="15">
        <v>0</v>
      </c>
      <c r="G16" s="15">
        <v>0</v>
      </c>
      <c r="H16" s="15">
        <v>0</v>
      </c>
    </row>
    <row r="17" spans="1:8" x14ac:dyDescent="0.2">
      <c r="A17" s="5"/>
      <c r="B17" s="11" t="s">
        <v>86</v>
      </c>
      <c r="C17" s="15">
        <v>623749.69000000006</v>
      </c>
      <c r="D17" s="15">
        <f t="shared" si="3"/>
        <v>800865.78999999946</v>
      </c>
      <c r="E17" s="15">
        <v>1424615.4799999995</v>
      </c>
      <c r="F17" s="15">
        <v>1424615.4799999995</v>
      </c>
      <c r="G17" s="15">
        <v>1424554.4799999995</v>
      </c>
      <c r="H17" s="15">
        <v>0</v>
      </c>
    </row>
    <row r="18" spans="1:8" x14ac:dyDescent="0.2">
      <c r="A18" s="5"/>
      <c r="B18" s="11" t="s">
        <v>87</v>
      </c>
      <c r="C18" s="15">
        <v>199999.96000000002</v>
      </c>
      <c r="D18" s="15">
        <f t="shared" si="3"/>
        <v>101007.57999999996</v>
      </c>
      <c r="E18" s="15">
        <v>301007.53999999998</v>
      </c>
      <c r="F18" s="15">
        <v>301007.53999999998</v>
      </c>
      <c r="G18" s="15">
        <v>301007.53999999998</v>
      </c>
      <c r="H18" s="15">
        <v>0</v>
      </c>
    </row>
    <row r="19" spans="1:8" x14ac:dyDescent="0.2">
      <c r="A19" s="5"/>
      <c r="B19" s="11" t="s">
        <v>88</v>
      </c>
      <c r="C19" s="15">
        <v>1622509.8700000003</v>
      </c>
      <c r="D19" s="15">
        <f t="shared" si="3"/>
        <v>-533417.38000000035</v>
      </c>
      <c r="E19" s="15">
        <v>1089092.49</v>
      </c>
      <c r="F19" s="15">
        <v>1089092.49</v>
      </c>
      <c r="G19" s="15">
        <v>1087777.32</v>
      </c>
      <c r="H19" s="15">
        <v>0</v>
      </c>
    </row>
    <row r="20" spans="1:8" x14ac:dyDescent="0.2">
      <c r="A20" s="5"/>
      <c r="B20" s="11" t="s">
        <v>89</v>
      </c>
      <c r="C20" s="15">
        <v>28665.41</v>
      </c>
      <c r="D20" s="15">
        <f t="shared" si="3"/>
        <v>-2297.130000000001</v>
      </c>
      <c r="E20" s="15">
        <v>26368.28</v>
      </c>
      <c r="F20" s="15">
        <v>26368.28</v>
      </c>
      <c r="G20" s="15">
        <v>26368.28</v>
      </c>
      <c r="H20" s="15">
        <v>0</v>
      </c>
    </row>
    <row r="21" spans="1:8" x14ac:dyDescent="0.2">
      <c r="A21" s="5"/>
      <c r="B21" s="11" t="s">
        <v>90</v>
      </c>
      <c r="C21" s="15"/>
      <c r="D21" s="15">
        <f t="shared" si="3"/>
        <v>0</v>
      </c>
      <c r="E21" s="15"/>
      <c r="F21" s="15">
        <v>0</v>
      </c>
      <c r="G21" s="15">
        <v>0</v>
      </c>
      <c r="H21" s="15">
        <v>0</v>
      </c>
    </row>
    <row r="22" spans="1:8" x14ac:dyDescent="0.2">
      <c r="A22" s="5"/>
      <c r="B22" s="11" t="s">
        <v>91</v>
      </c>
      <c r="C22" s="15">
        <v>173499.83999999997</v>
      </c>
      <c r="D22" s="15">
        <f t="shared" si="3"/>
        <v>9950.2399999999616</v>
      </c>
      <c r="E22" s="15">
        <v>183450.07999999993</v>
      </c>
      <c r="F22" s="15">
        <v>183450.07999999993</v>
      </c>
      <c r="G22" s="15">
        <v>183450.07999999993</v>
      </c>
      <c r="H22" s="15">
        <v>0</v>
      </c>
    </row>
    <row r="23" spans="1:8" x14ac:dyDescent="0.2">
      <c r="A23" s="50" t="s">
        <v>71</v>
      </c>
      <c r="B23" s="7"/>
      <c r="C23" s="15">
        <f>SUM(C24:C32)</f>
        <v>16522549.079999998</v>
      </c>
      <c r="D23" s="15">
        <f t="shared" ref="D23" si="4">SUM(D24:D32)</f>
        <v>-2671848.2600000007</v>
      </c>
      <c r="E23" s="15">
        <v>13850700.819999998</v>
      </c>
      <c r="F23" s="15">
        <v>13850700.819999998</v>
      </c>
      <c r="G23" s="15">
        <v>13473823.98</v>
      </c>
      <c r="H23" s="15">
        <v>0</v>
      </c>
    </row>
    <row r="24" spans="1:8" x14ac:dyDescent="0.2">
      <c r="A24" s="5"/>
      <c r="B24" s="11" t="s">
        <v>92</v>
      </c>
      <c r="C24" s="15">
        <v>1616420</v>
      </c>
      <c r="D24" s="15">
        <f>E24-C24</f>
        <v>-205041.39000000036</v>
      </c>
      <c r="E24" s="15">
        <v>1411378.6099999996</v>
      </c>
      <c r="F24" s="15">
        <v>1411378.6099999996</v>
      </c>
      <c r="G24" s="15">
        <v>1406572.6099999996</v>
      </c>
      <c r="H24" s="15">
        <v>0</v>
      </c>
    </row>
    <row r="25" spans="1:8" x14ac:dyDescent="0.2">
      <c r="A25" s="5"/>
      <c r="B25" s="11" t="s">
        <v>93</v>
      </c>
      <c r="C25" s="15">
        <v>97500</v>
      </c>
      <c r="D25" s="15">
        <f t="shared" ref="D25:D32" si="5">E25-C25</f>
        <v>-34809.050000000003</v>
      </c>
      <c r="E25" s="15">
        <v>62690.95</v>
      </c>
      <c r="F25" s="15">
        <v>62690.95</v>
      </c>
      <c r="G25" s="15">
        <v>62690.95</v>
      </c>
      <c r="H25" s="15">
        <v>0</v>
      </c>
    </row>
    <row r="26" spans="1:8" x14ac:dyDescent="0.2">
      <c r="A26" s="5"/>
      <c r="B26" s="11" t="s">
        <v>94</v>
      </c>
      <c r="C26" s="15">
        <v>5241000</v>
      </c>
      <c r="D26" s="15">
        <f t="shared" si="5"/>
        <v>520960.75999999978</v>
      </c>
      <c r="E26" s="15">
        <v>5761960.7599999998</v>
      </c>
      <c r="F26" s="15">
        <v>5761960.7599999998</v>
      </c>
      <c r="G26" s="15">
        <v>5390604.2299999995</v>
      </c>
      <c r="H26" s="15">
        <v>0</v>
      </c>
    </row>
    <row r="27" spans="1:8" x14ac:dyDescent="0.2">
      <c r="A27" s="5"/>
      <c r="B27" s="11" t="s">
        <v>95</v>
      </c>
      <c r="C27" s="15">
        <v>382500.63</v>
      </c>
      <c r="D27" s="15">
        <f t="shared" si="5"/>
        <v>57998.70000000007</v>
      </c>
      <c r="E27" s="15">
        <v>440499.33000000007</v>
      </c>
      <c r="F27" s="15">
        <v>440499.33000000007</v>
      </c>
      <c r="G27" s="15">
        <v>440499.33000000007</v>
      </c>
      <c r="H27" s="15">
        <v>0</v>
      </c>
    </row>
    <row r="28" spans="1:8" x14ac:dyDescent="0.2">
      <c r="A28" s="5"/>
      <c r="B28" s="11" t="s">
        <v>96</v>
      </c>
      <c r="C28" s="15">
        <v>4387199.9999999991</v>
      </c>
      <c r="D28" s="15">
        <f t="shared" si="5"/>
        <v>-2088466.5099999993</v>
      </c>
      <c r="E28" s="15">
        <v>2298733.4899999998</v>
      </c>
      <c r="F28" s="15">
        <v>2298733.4899999998</v>
      </c>
      <c r="G28" s="15">
        <v>2298733.4899999998</v>
      </c>
      <c r="H28" s="15">
        <v>0</v>
      </c>
    </row>
    <row r="29" spans="1:8" x14ac:dyDescent="0.2">
      <c r="A29" s="5"/>
      <c r="B29" s="11" t="s">
        <v>97</v>
      </c>
      <c r="C29" s="15">
        <v>260000</v>
      </c>
      <c r="D29" s="15">
        <f t="shared" si="5"/>
        <v>-159080</v>
      </c>
      <c r="E29" s="15">
        <v>100920</v>
      </c>
      <c r="F29" s="15">
        <v>100920</v>
      </c>
      <c r="G29" s="15">
        <v>100920</v>
      </c>
      <c r="H29" s="15">
        <v>0</v>
      </c>
    </row>
    <row r="30" spans="1:8" x14ac:dyDescent="0.2">
      <c r="A30" s="5"/>
      <c r="B30" s="11" t="s">
        <v>98</v>
      </c>
      <c r="C30" s="15">
        <v>333880.00000000006</v>
      </c>
      <c r="D30" s="15">
        <f t="shared" si="5"/>
        <v>-103480.93000000005</v>
      </c>
      <c r="E30" s="15">
        <v>230399.07</v>
      </c>
      <c r="F30" s="15">
        <v>230399.07</v>
      </c>
      <c r="G30" s="15">
        <v>230060.07</v>
      </c>
      <c r="H30" s="15">
        <v>0</v>
      </c>
    </row>
    <row r="31" spans="1:8" x14ac:dyDescent="0.2">
      <c r="A31" s="5"/>
      <c r="B31" s="11" t="s">
        <v>99</v>
      </c>
      <c r="C31" s="15">
        <v>2208500</v>
      </c>
      <c r="D31" s="15">
        <f t="shared" si="5"/>
        <v>-528786.81000000006</v>
      </c>
      <c r="E31" s="15">
        <v>1679713.19</v>
      </c>
      <c r="F31" s="15">
        <v>1679713.19</v>
      </c>
      <c r="G31" s="15">
        <v>1679333.89</v>
      </c>
      <c r="H31" s="15">
        <v>0</v>
      </c>
    </row>
    <row r="32" spans="1:8" x14ac:dyDescent="0.2">
      <c r="A32" s="5"/>
      <c r="B32" s="11" t="s">
        <v>19</v>
      </c>
      <c r="C32" s="15">
        <v>1995548.4500000002</v>
      </c>
      <c r="D32" s="15">
        <f t="shared" si="5"/>
        <v>-131143.03000000073</v>
      </c>
      <c r="E32" s="15">
        <v>1864405.4199999995</v>
      </c>
      <c r="F32" s="15">
        <v>1864405.4199999995</v>
      </c>
      <c r="G32" s="15">
        <v>1864409.41</v>
      </c>
      <c r="H32" s="15">
        <v>0</v>
      </c>
    </row>
    <row r="33" spans="1:8" x14ac:dyDescent="0.2">
      <c r="A33" s="50" t="s">
        <v>72</v>
      </c>
      <c r="B33" s="7"/>
      <c r="C33" s="15">
        <f>C37</f>
        <v>3099999.9999999995</v>
      </c>
      <c r="D33" s="15">
        <f>D37+D35</f>
        <v>5737245.9499999993</v>
      </c>
      <c r="E33" s="15">
        <v>8837245.9499999993</v>
      </c>
      <c r="F33" s="15">
        <v>8241532.2599999998</v>
      </c>
      <c r="G33" s="15">
        <v>7878164.7599999988</v>
      </c>
      <c r="H33" s="15">
        <v>-595713.68999999948</v>
      </c>
    </row>
    <row r="34" spans="1:8" x14ac:dyDescent="0.2">
      <c r="A34" s="5"/>
      <c r="B34" s="11" t="s">
        <v>100</v>
      </c>
      <c r="C34" s="15"/>
      <c r="D34" s="15">
        <f t="shared" ref="D34" si="6">E34-C34</f>
        <v>0</v>
      </c>
      <c r="E34" s="15">
        <v>0</v>
      </c>
      <c r="F34" s="15">
        <v>0</v>
      </c>
      <c r="G34" s="15">
        <v>0</v>
      </c>
      <c r="H34" s="15">
        <v>0</v>
      </c>
    </row>
    <row r="35" spans="1:8" x14ac:dyDescent="0.2">
      <c r="A35" s="5"/>
      <c r="B35" s="11" t="s">
        <v>101</v>
      </c>
      <c r="C35" s="15">
        <v>0</v>
      </c>
      <c r="D35" s="15">
        <f>E35-C35</f>
        <v>876020</v>
      </c>
      <c r="E35" s="15">
        <v>876020</v>
      </c>
      <c r="F35" s="15">
        <v>876020</v>
      </c>
      <c r="G35" s="15">
        <v>876020</v>
      </c>
      <c r="H35" s="15">
        <v>0</v>
      </c>
    </row>
    <row r="36" spans="1:8" x14ac:dyDescent="0.2">
      <c r="A36" s="5"/>
      <c r="B36" s="11" t="s">
        <v>102</v>
      </c>
      <c r="C36" s="15">
        <v>0</v>
      </c>
      <c r="D36" s="15">
        <f t="shared" ref="D36:D42" si="7">E36-C36</f>
        <v>0</v>
      </c>
      <c r="E36" s="15">
        <v>0</v>
      </c>
      <c r="F36" s="15">
        <v>0</v>
      </c>
      <c r="G36" s="15">
        <v>0</v>
      </c>
      <c r="H36" s="15">
        <v>0</v>
      </c>
    </row>
    <row r="37" spans="1:8" x14ac:dyDescent="0.2">
      <c r="A37" s="5"/>
      <c r="B37" s="11" t="s">
        <v>103</v>
      </c>
      <c r="C37" s="51">
        <v>3099999.9999999995</v>
      </c>
      <c r="D37" s="15">
        <f t="shared" si="7"/>
        <v>4861225.9499999993</v>
      </c>
      <c r="E37" s="15">
        <v>7961225.9499999993</v>
      </c>
      <c r="F37" s="15">
        <v>7365512.2599999998</v>
      </c>
      <c r="G37" s="15">
        <v>7002144.7599999988</v>
      </c>
      <c r="H37" s="15">
        <v>-595713.68999999948</v>
      </c>
    </row>
    <row r="38" spans="1:8" x14ac:dyDescent="0.2">
      <c r="A38" s="5"/>
      <c r="B38" s="11" t="s">
        <v>41</v>
      </c>
      <c r="C38" s="15"/>
      <c r="D38" s="15">
        <f t="shared" si="7"/>
        <v>0</v>
      </c>
      <c r="E38" s="15">
        <v>0</v>
      </c>
      <c r="F38" s="15">
        <v>0</v>
      </c>
      <c r="G38" s="15">
        <v>0</v>
      </c>
      <c r="H38" s="15">
        <v>0</v>
      </c>
    </row>
    <row r="39" spans="1:8" x14ac:dyDescent="0.2">
      <c r="A39" s="5"/>
      <c r="B39" s="11" t="s">
        <v>104</v>
      </c>
      <c r="C39" s="15"/>
      <c r="D39" s="15">
        <f t="shared" si="7"/>
        <v>0</v>
      </c>
      <c r="E39" s="15">
        <v>0</v>
      </c>
      <c r="F39" s="15">
        <v>0</v>
      </c>
      <c r="G39" s="15">
        <v>0</v>
      </c>
      <c r="H39" s="15">
        <v>0</v>
      </c>
    </row>
    <row r="40" spans="1:8" x14ac:dyDescent="0.2">
      <c r="A40" s="5"/>
      <c r="B40" s="11" t="s">
        <v>105</v>
      </c>
      <c r="C40" s="15"/>
      <c r="D40" s="15">
        <f t="shared" si="7"/>
        <v>0</v>
      </c>
      <c r="E40" s="15">
        <v>0</v>
      </c>
      <c r="F40" s="15">
        <v>0</v>
      </c>
      <c r="G40" s="15">
        <v>0</v>
      </c>
      <c r="H40" s="15">
        <v>0</v>
      </c>
    </row>
    <row r="41" spans="1:8" x14ac:dyDescent="0.2">
      <c r="A41" s="5"/>
      <c r="B41" s="11" t="s">
        <v>37</v>
      </c>
      <c r="C41" s="15"/>
      <c r="D41" s="15">
        <f t="shared" si="7"/>
        <v>0</v>
      </c>
      <c r="E41" s="15">
        <v>0</v>
      </c>
      <c r="F41" s="15">
        <v>0</v>
      </c>
      <c r="G41" s="15">
        <v>0</v>
      </c>
      <c r="H41" s="15">
        <v>0</v>
      </c>
    </row>
    <row r="42" spans="1:8" x14ac:dyDescent="0.2">
      <c r="A42" s="5"/>
      <c r="B42" s="11" t="s">
        <v>106</v>
      </c>
      <c r="C42" s="15"/>
      <c r="D42" s="15">
        <f t="shared" si="7"/>
        <v>0</v>
      </c>
      <c r="E42" s="15">
        <v>0</v>
      </c>
      <c r="F42" s="15">
        <v>0</v>
      </c>
      <c r="G42" s="15">
        <v>0</v>
      </c>
      <c r="H42" s="15">
        <v>0</v>
      </c>
    </row>
    <row r="43" spans="1:8" x14ac:dyDescent="0.2">
      <c r="A43" s="50" t="s">
        <v>73</v>
      </c>
      <c r="B43" s="7"/>
      <c r="C43" s="15">
        <f>C44+C45+C46+C47+C48+C49+C50+C51+C52</f>
        <v>190000</v>
      </c>
      <c r="D43" s="15">
        <f t="shared" ref="D43" si="8">D44+D45+D46+D47+D48+D49+D50+D51+D52</f>
        <v>770565.33000000007</v>
      </c>
      <c r="E43" s="15">
        <v>960565.33000000007</v>
      </c>
      <c r="F43" s="15">
        <v>960564.93</v>
      </c>
      <c r="G43" s="15">
        <v>960564.93</v>
      </c>
      <c r="H43" s="15">
        <v>-0.40000000002328306</v>
      </c>
    </row>
    <row r="44" spans="1:8" x14ac:dyDescent="0.2">
      <c r="A44" s="5"/>
      <c r="B44" s="11" t="s">
        <v>107</v>
      </c>
      <c r="C44" s="15">
        <v>50000</v>
      </c>
      <c r="D44" s="15">
        <f>E44-C44</f>
        <v>535607.01</v>
      </c>
      <c r="E44" s="15">
        <v>585607.01</v>
      </c>
      <c r="F44" s="15">
        <v>585607.01</v>
      </c>
      <c r="G44" s="15">
        <v>585607.01</v>
      </c>
      <c r="H44" s="15">
        <v>0</v>
      </c>
    </row>
    <row r="45" spans="1:8" x14ac:dyDescent="0.2">
      <c r="A45" s="5"/>
      <c r="B45" s="11" t="s">
        <v>108</v>
      </c>
      <c r="C45" s="15">
        <v>0</v>
      </c>
      <c r="D45" s="15">
        <f t="shared" ref="D45:D52" si="9">E45-C45</f>
        <v>16213.92</v>
      </c>
      <c r="E45" s="15">
        <v>16213.92</v>
      </c>
      <c r="F45" s="15">
        <v>16213.92</v>
      </c>
      <c r="G45" s="15">
        <v>16213.92</v>
      </c>
      <c r="H45" s="15">
        <v>0</v>
      </c>
    </row>
    <row r="46" spans="1:8" x14ac:dyDescent="0.2">
      <c r="A46" s="5"/>
      <c r="B46" s="11" t="s">
        <v>109</v>
      </c>
      <c r="C46" s="15">
        <v>100000</v>
      </c>
      <c r="D46" s="15">
        <f t="shared" si="9"/>
        <v>-100000</v>
      </c>
      <c r="E46" s="15">
        <v>0</v>
      </c>
      <c r="F46" s="15">
        <v>0</v>
      </c>
      <c r="G46" s="15">
        <v>0</v>
      </c>
      <c r="H46" s="15">
        <v>0</v>
      </c>
    </row>
    <row r="47" spans="1:8" x14ac:dyDescent="0.2">
      <c r="A47" s="5"/>
      <c r="B47" s="11" t="s">
        <v>110</v>
      </c>
      <c r="C47" s="15">
        <v>0</v>
      </c>
      <c r="D47" s="15">
        <f t="shared" si="9"/>
        <v>0</v>
      </c>
      <c r="E47" s="15">
        <v>0</v>
      </c>
      <c r="F47" s="15">
        <v>0</v>
      </c>
      <c r="G47" s="15">
        <v>0</v>
      </c>
      <c r="H47" s="15">
        <v>0</v>
      </c>
    </row>
    <row r="48" spans="1:8" x14ac:dyDescent="0.2">
      <c r="A48" s="5"/>
      <c r="B48" s="11" t="s">
        <v>111</v>
      </c>
      <c r="C48" s="15">
        <v>0</v>
      </c>
      <c r="D48" s="15">
        <f t="shared" si="9"/>
        <v>0</v>
      </c>
      <c r="E48" s="15">
        <v>0</v>
      </c>
      <c r="F48" s="15">
        <v>0</v>
      </c>
      <c r="G48" s="15">
        <v>0</v>
      </c>
      <c r="H48" s="15">
        <v>0</v>
      </c>
    </row>
    <row r="49" spans="1:8" x14ac:dyDescent="0.2">
      <c r="A49" s="5"/>
      <c r="B49" s="11" t="s">
        <v>112</v>
      </c>
      <c r="C49" s="15">
        <v>30000</v>
      </c>
      <c r="D49" s="15">
        <f t="shared" si="9"/>
        <v>328744.40000000002</v>
      </c>
      <c r="E49" s="15">
        <v>358744.4</v>
      </c>
      <c r="F49" s="15">
        <v>358744</v>
      </c>
      <c r="G49" s="15">
        <v>358744</v>
      </c>
      <c r="H49" s="15">
        <v>-0.40000000002328306</v>
      </c>
    </row>
    <row r="50" spans="1:8" x14ac:dyDescent="0.2">
      <c r="A50" s="5"/>
      <c r="B50" s="11" t="s">
        <v>113</v>
      </c>
      <c r="C50" s="15">
        <v>0</v>
      </c>
      <c r="D50" s="15">
        <f t="shared" si="9"/>
        <v>0</v>
      </c>
      <c r="E50" s="15">
        <v>0</v>
      </c>
      <c r="F50" s="15">
        <v>0</v>
      </c>
      <c r="G50" s="15">
        <v>0</v>
      </c>
      <c r="H50" s="15">
        <v>0</v>
      </c>
    </row>
    <row r="51" spans="1:8" x14ac:dyDescent="0.2">
      <c r="A51" s="5"/>
      <c r="B51" s="11" t="s">
        <v>114</v>
      </c>
      <c r="C51" s="15">
        <v>0</v>
      </c>
      <c r="D51" s="15">
        <f t="shared" si="9"/>
        <v>0</v>
      </c>
      <c r="E51" s="15">
        <v>0</v>
      </c>
      <c r="F51" s="15">
        <v>0</v>
      </c>
      <c r="G51" s="15">
        <v>0</v>
      </c>
      <c r="H51" s="15">
        <v>0</v>
      </c>
    </row>
    <row r="52" spans="1:8" x14ac:dyDescent="0.2">
      <c r="A52" s="5"/>
      <c r="B52" s="11" t="s">
        <v>115</v>
      </c>
      <c r="C52" s="15">
        <v>10000</v>
      </c>
      <c r="D52" s="15">
        <f t="shared" si="9"/>
        <v>-10000</v>
      </c>
      <c r="E52" s="15">
        <v>0</v>
      </c>
      <c r="F52" s="15">
        <v>0</v>
      </c>
      <c r="G52" s="15">
        <v>0</v>
      </c>
      <c r="H52" s="15">
        <v>0</v>
      </c>
    </row>
    <row r="53" spans="1:8" x14ac:dyDescent="0.2">
      <c r="A53" s="50" t="s">
        <v>74</v>
      </c>
      <c r="B53" s="7"/>
      <c r="C53" s="15"/>
      <c r="D53" s="15">
        <f>D55</f>
        <v>274293.05</v>
      </c>
      <c r="E53" s="15">
        <v>274293.05</v>
      </c>
      <c r="F53" s="15">
        <v>274293.05</v>
      </c>
      <c r="G53" s="15">
        <v>274293.05</v>
      </c>
      <c r="H53" s="15">
        <v>0</v>
      </c>
    </row>
    <row r="54" spans="1:8" x14ac:dyDescent="0.2">
      <c r="A54" s="5"/>
      <c r="B54" s="11" t="s">
        <v>116</v>
      </c>
      <c r="C54" s="15"/>
      <c r="D54" s="15"/>
      <c r="E54" s="15">
        <v>0</v>
      </c>
      <c r="F54" s="15">
        <v>0</v>
      </c>
      <c r="G54" s="15">
        <v>0</v>
      </c>
      <c r="H54" s="15">
        <v>0</v>
      </c>
    </row>
    <row r="55" spans="1:8" x14ac:dyDescent="0.2">
      <c r="A55" s="5"/>
      <c r="B55" s="11" t="s">
        <v>117</v>
      </c>
      <c r="C55" s="15"/>
      <c r="D55" s="51">
        <f t="shared" ref="D55" si="10">E55-C55</f>
        <v>274293.05</v>
      </c>
      <c r="E55" s="51">
        <v>274293.05</v>
      </c>
      <c r="F55" s="52">
        <v>274293.05</v>
      </c>
      <c r="G55" s="52">
        <v>274293.05</v>
      </c>
      <c r="H55" s="15">
        <v>0</v>
      </c>
    </row>
    <row r="56" spans="1:8" x14ac:dyDescent="0.2">
      <c r="A56" s="5"/>
      <c r="B56" s="11" t="s">
        <v>118</v>
      </c>
      <c r="C56" s="15"/>
      <c r="D56" s="15"/>
      <c r="E56" s="15"/>
      <c r="F56" s="15"/>
      <c r="G56" s="15"/>
      <c r="H56" s="15"/>
    </row>
    <row r="57" spans="1:8" x14ac:dyDescent="0.2">
      <c r="A57" s="50" t="s">
        <v>75</v>
      </c>
      <c r="B57" s="7"/>
      <c r="C57" s="15"/>
      <c r="D57" s="15"/>
      <c r="E57" s="15"/>
      <c r="F57" s="15"/>
      <c r="G57" s="15"/>
      <c r="H57" s="15"/>
    </row>
    <row r="58" spans="1:8" x14ac:dyDescent="0.2">
      <c r="A58" s="5"/>
      <c r="B58" s="11" t="s">
        <v>119</v>
      </c>
      <c r="C58" s="15"/>
      <c r="D58" s="15"/>
      <c r="E58" s="15"/>
      <c r="F58" s="15"/>
      <c r="G58" s="15"/>
      <c r="H58" s="15"/>
    </row>
    <row r="59" spans="1:8" x14ac:dyDescent="0.2">
      <c r="A59" s="5"/>
      <c r="B59" s="11" t="s">
        <v>120</v>
      </c>
      <c r="C59" s="15"/>
      <c r="D59" s="15"/>
      <c r="E59" s="15"/>
      <c r="F59" s="15"/>
      <c r="G59" s="15"/>
      <c r="H59" s="15"/>
    </row>
    <row r="60" spans="1:8" x14ac:dyDescent="0.2">
      <c r="A60" s="5"/>
      <c r="B60" s="11" t="s">
        <v>121</v>
      </c>
      <c r="C60" s="15"/>
      <c r="D60" s="15"/>
      <c r="E60" s="15"/>
      <c r="F60" s="15"/>
      <c r="G60" s="15"/>
      <c r="H60" s="15"/>
    </row>
    <row r="61" spans="1:8" x14ac:dyDescent="0.2">
      <c r="A61" s="5"/>
      <c r="B61" s="11" t="s">
        <v>122</v>
      </c>
      <c r="C61" s="15"/>
      <c r="D61" s="15"/>
      <c r="E61" s="15"/>
      <c r="F61" s="15"/>
      <c r="G61" s="15"/>
      <c r="H61" s="15"/>
    </row>
    <row r="62" spans="1:8" x14ac:dyDescent="0.2">
      <c r="A62" s="5"/>
      <c r="B62" s="11" t="s">
        <v>123</v>
      </c>
      <c r="C62" s="15"/>
      <c r="D62" s="15"/>
      <c r="E62" s="15"/>
      <c r="F62" s="15"/>
      <c r="G62" s="15"/>
      <c r="H62" s="15"/>
    </row>
    <row r="63" spans="1:8" x14ac:dyDescent="0.2">
      <c r="A63" s="5"/>
      <c r="B63" s="11" t="s">
        <v>124</v>
      </c>
      <c r="C63" s="15"/>
      <c r="D63" s="15"/>
      <c r="E63" s="15"/>
      <c r="F63" s="15"/>
      <c r="G63" s="15"/>
      <c r="H63" s="15"/>
    </row>
    <row r="64" spans="1:8" x14ac:dyDescent="0.2">
      <c r="A64" s="5"/>
      <c r="B64" s="11" t="s">
        <v>125</v>
      </c>
      <c r="C64" s="15"/>
      <c r="D64" s="15"/>
      <c r="E64" s="15"/>
      <c r="F64" s="15"/>
      <c r="G64" s="15"/>
      <c r="H64" s="15"/>
    </row>
    <row r="65" spans="1:8" x14ac:dyDescent="0.2">
      <c r="A65" s="50" t="s">
        <v>76</v>
      </c>
      <c r="B65" s="7"/>
      <c r="C65" s="15"/>
      <c r="D65" s="15"/>
      <c r="E65" s="15"/>
      <c r="F65" s="15"/>
      <c r="G65" s="15"/>
      <c r="H65" s="15"/>
    </row>
    <row r="66" spans="1:8" x14ac:dyDescent="0.2">
      <c r="A66" s="5"/>
      <c r="B66" s="11" t="s">
        <v>38</v>
      </c>
      <c r="C66" s="15"/>
      <c r="D66" s="15"/>
      <c r="E66" s="15"/>
      <c r="F66" s="15"/>
      <c r="G66" s="15"/>
      <c r="H66" s="15"/>
    </row>
    <row r="67" spans="1:8" x14ac:dyDescent="0.2">
      <c r="A67" s="5"/>
      <c r="B67" s="11" t="s">
        <v>39</v>
      </c>
      <c r="C67" s="15"/>
      <c r="D67" s="15"/>
      <c r="E67" s="15"/>
      <c r="F67" s="15"/>
      <c r="G67" s="15"/>
      <c r="H67" s="15"/>
    </row>
    <row r="68" spans="1:8" x14ac:dyDescent="0.2">
      <c r="A68" s="5"/>
      <c r="B68" s="11" t="s">
        <v>40</v>
      </c>
      <c r="C68" s="15"/>
      <c r="D68" s="15"/>
      <c r="E68" s="15"/>
      <c r="F68" s="15"/>
      <c r="G68" s="15"/>
      <c r="H68" s="15"/>
    </row>
    <row r="69" spans="1:8" x14ac:dyDescent="0.2">
      <c r="A69" s="50" t="s">
        <v>77</v>
      </c>
      <c r="B69" s="7"/>
      <c r="C69" s="15"/>
      <c r="D69" s="15"/>
      <c r="E69" s="15"/>
      <c r="F69" s="15"/>
      <c r="G69" s="15"/>
      <c r="H69" s="15"/>
    </row>
    <row r="70" spans="1:8" x14ac:dyDescent="0.2">
      <c r="A70" s="5"/>
      <c r="B70" s="11" t="s">
        <v>126</v>
      </c>
      <c r="C70" s="15"/>
      <c r="D70" s="15"/>
      <c r="E70" s="15"/>
      <c r="F70" s="15"/>
      <c r="G70" s="15"/>
      <c r="H70" s="15"/>
    </row>
    <row r="71" spans="1:8" x14ac:dyDescent="0.2">
      <c r="A71" s="5"/>
      <c r="B71" s="11" t="s">
        <v>127</v>
      </c>
      <c r="C71" s="15"/>
      <c r="D71" s="15"/>
      <c r="E71" s="15"/>
      <c r="F71" s="15"/>
      <c r="G71" s="15"/>
      <c r="H71" s="15"/>
    </row>
    <row r="72" spans="1:8" x14ac:dyDescent="0.2">
      <c r="A72" s="5"/>
      <c r="B72" s="11" t="s">
        <v>128</v>
      </c>
      <c r="C72" s="15"/>
      <c r="D72" s="15"/>
      <c r="E72" s="15"/>
      <c r="F72" s="15"/>
      <c r="G72" s="15"/>
      <c r="H72" s="15"/>
    </row>
    <row r="73" spans="1:8" x14ac:dyDescent="0.2">
      <c r="A73" s="5"/>
      <c r="B73" s="11" t="s">
        <v>129</v>
      </c>
      <c r="C73" s="15"/>
      <c r="D73" s="15"/>
      <c r="E73" s="15"/>
      <c r="F73" s="15"/>
      <c r="G73" s="15"/>
      <c r="H73" s="15"/>
    </row>
    <row r="74" spans="1:8" x14ac:dyDescent="0.2">
      <c r="A74" s="5"/>
      <c r="B74" s="11" t="s">
        <v>130</v>
      </c>
      <c r="C74" s="15"/>
      <c r="D74" s="15"/>
      <c r="E74" s="15"/>
      <c r="F74" s="15"/>
      <c r="G74" s="15"/>
      <c r="H74" s="15"/>
    </row>
    <row r="75" spans="1:8" x14ac:dyDescent="0.2">
      <c r="A75" s="5"/>
      <c r="B75" s="11" t="s">
        <v>131</v>
      </c>
      <c r="C75" s="15"/>
      <c r="D75" s="15"/>
      <c r="E75" s="15"/>
      <c r="F75" s="15"/>
      <c r="G75" s="15"/>
      <c r="H75" s="15"/>
    </row>
    <row r="76" spans="1:8" x14ac:dyDescent="0.2">
      <c r="A76" s="6"/>
      <c r="B76" s="12" t="s">
        <v>132</v>
      </c>
      <c r="C76" s="16"/>
      <c r="D76" s="16"/>
      <c r="E76" s="16"/>
      <c r="F76" s="16"/>
      <c r="G76" s="16"/>
      <c r="H76" s="16"/>
    </row>
    <row r="77" spans="1:8" x14ac:dyDescent="0.2">
      <c r="A77" s="8"/>
      <c r="B77" s="13" t="s">
        <v>61</v>
      </c>
      <c r="C77" s="17">
        <f>C5+C13+C23+C33+C43+C53</f>
        <v>129663403.99999999</v>
      </c>
      <c r="D77" s="17">
        <f t="shared" ref="D77:H77" si="11">D5+D13+D23+D33+D43+D53</f>
        <v>917188.01000000373</v>
      </c>
      <c r="E77" s="17">
        <f t="shared" si="11"/>
        <v>130580592.01000001</v>
      </c>
      <c r="F77" s="17">
        <f t="shared" si="11"/>
        <v>129918279.58000001</v>
      </c>
      <c r="G77" s="17">
        <f t="shared" si="11"/>
        <v>129172645.97000001</v>
      </c>
      <c r="H77" s="17">
        <f t="shared" si="11"/>
        <v>-662312.42999999935</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6"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tabSelected="1" workbookViewId="0">
      <selection activeCell="F6" sqref="F6"/>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4" t="s">
        <v>137</v>
      </c>
      <c r="B1" s="55"/>
      <c r="C1" s="55"/>
      <c r="D1" s="55"/>
      <c r="E1" s="55"/>
      <c r="F1" s="55"/>
      <c r="G1" s="55"/>
      <c r="H1" s="56"/>
    </row>
    <row r="2" spans="1:8" x14ac:dyDescent="0.2">
      <c r="A2" s="59" t="s">
        <v>62</v>
      </c>
      <c r="B2" s="60"/>
      <c r="C2" s="54" t="s">
        <v>68</v>
      </c>
      <c r="D2" s="55"/>
      <c r="E2" s="55"/>
      <c r="F2" s="55"/>
      <c r="G2" s="56"/>
      <c r="H2" s="57" t="s">
        <v>67</v>
      </c>
    </row>
    <row r="3" spans="1:8" ht="24.95" customHeight="1" x14ac:dyDescent="0.2">
      <c r="A3" s="61"/>
      <c r="B3" s="62"/>
      <c r="C3" s="9" t="s">
        <v>63</v>
      </c>
      <c r="D3" s="9" t="s">
        <v>133</v>
      </c>
      <c r="E3" s="9" t="s">
        <v>64</v>
      </c>
      <c r="F3" s="9" t="s">
        <v>65</v>
      </c>
      <c r="G3" s="9" t="s">
        <v>66</v>
      </c>
      <c r="H3" s="58"/>
    </row>
    <row r="4" spans="1:8" x14ac:dyDescent="0.2">
      <c r="A4" s="63"/>
      <c r="B4" s="64"/>
      <c r="C4" s="10">
        <v>1</v>
      </c>
      <c r="D4" s="10">
        <v>2</v>
      </c>
      <c r="E4" s="10" t="s">
        <v>134</v>
      </c>
      <c r="F4" s="10">
        <v>4</v>
      </c>
      <c r="G4" s="10">
        <v>5</v>
      </c>
      <c r="H4" s="10" t="s">
        <v>135</v>
      </c>
    </row>
    <row r="5" spans="1:8" x14ac:dyDescent="0.2">
      <c r="A5" s="5"/>
      <c r="B5" s="18"/>
      <c r="C5" s="21"/>
      <c r="D5" s="21"/>
      <c r="E5" s="21"/>
      <c r="F5" s="21"/>
      <c r="G5" s="21"/>
      <c r="H5" s="21"/>
    </row>
    <row r="6" spans="1:8" x14ac:dyDescent="0.2">
      <c r="A6" s="5"/>
      <c r="B6" s="18" t="s">
        <v>0</v>
      </c>
      <c r="C6" s="53">
        <f>COG!C77</f>
        <v>129663403.99999999</v>
      </c>
      <c r="D6" s="53">
        <f>COG!D77</f>
        <v>917188.01000000373</v>
      </c>
      <c r="E6" s="53">
        <f>COG!E77</f>
        <v>130580592.01000001</v>
      </c>
      <c r="F6" s="53">
        <f>COG!F77</f>
        <v>129918279.58000001</v>
      </c>
      <c r="G6" s="53">
        <f>COG!G77</f>
        <v>129172645.97000001</v>
      </c>
      <c r="H6" s="53">
        <f>COG!H77</f>
        <v>-662312.42999999935</v>
      </c>
    </row>
    <row r="7" spans="1:8" x14ac:dyDescent="0.2">
      <c r="A7" s="5"/>
      <c r="B7" s="18"/>
      <c r="C7" s="22"/>
      <c r="D7" s="22"/>
      <c r="E7" s="22"/>
      <c r="F7" s="22"/>
      <c r="G7" s="22"/>
      <c r="H7" s="22"/>
    </row>
    <row r="8" spans="1:8" x14ac:dyDescent="0.2">
      <c r="A8" s="5"/>
      <c r="B8" s="18" t="s">
        <v>1</v>
      </c>
      <c r="C8" s="22"/>
      <c r="D8" s="22"/>
      <c r="E8" s="22"/>
      <c r="F8" s="22"/>
      <c r="G8" s="22"/>
      <c r="H8" s="22"/>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61</v>
      </c>
      <c r="C16" s="17">
        <f>C6</f>
        <v>129663403.99999999</v>
      </c>
      <c r="D16" s="17">
        <f t="shared" ref="D16:H16" si="0">D6</f>
        <v>917188.01000000373</v>
      </c>
      <c r="E16" s="17">
        <f t="shared" si="0"/>
        <v>130580592.01000001</v>
      </c>
      <c r="F16" s="17">
        <f t="shared" si="0"/>
        <v>129918279.58000001</v>
      </c>
      <c r="G16" s="17">
        <f t="shared" si="0"/>
        <v>129172645.97000001</v>
      </c>
      <c r="H16" s="17">
        <f t="shared" si="0"/>
        <v>-662312.42999999935</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tabSelected="1" workbookViewId="0">
      <selection activeCell="F6" sqref="F6"/>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4" t="s">
        <v>138</v>
      </c>
      <c r="B1" s="55"/>
      <c r="C1" s="55"/>
      <c r="D1" s="55"/>
      <c r="E1" s="55"/>
      <c r="F1" s="55"/>
      <c r="G1" s="55"/>
      <c r="H1" s="56"/>
    </row>
    <row r="2" spans="1:8" x14ac:dyDescent="0.2">
      <c r="B2" s="29"/>
      <c r="C2" s="29"/>
      <c r="D2" s="29"/>
      <c r="E2" s="29"/>
      <c r="F2" s="29"/>
      <c r="G2" s="29"/>
      <c r="H2" s="29"/>
    </row>
    <row r="3" spans="1:8" x14ac:dyDescent="0.2">
      <c r="A3" s="59" t="s">
        <v>62</v>
      </c>
      <c r="B3" s="60"/>
      <c r="C3" s="54" t="s">
        <v>68</v>
      </c>
      <c r="D3" s="55"/>
      <c r="E3" s="55"/>
      <c r="F3" s="55"/>
      <c r="G3" s="56"/>
      <c r="H3" s="57" t="s">
        <v>67</v>
      </c>
    </row>
    <row r="4" spans="1:8" ht="24.95" customHeight="1" x14ac:dyDescent="0.2">
      <c r="A4" s="61"/>
      <c r="B4" s="62"/>
      <c r="C4" s="9" t="s">
        <v>63</v>
      </c>
      <c r="D4" s="9" t="s">
        <v>133</v>
      </c>
      <c r="E4" s="9" t="s">
        <v>64</v>
      </c>
      <c r="F4" s="9" t="s">
        <v>65</v>
      </c>
      <c r="G4" s="9" t="s">
        <v>66</v>
      </c>
      <c r="H4" s="58"/>
    </row>
    <row r="5" spans="1:8" x14ac:dyDescent="0.2">
      <c r="A5" s="63"/>
      <c r="B5" s="64"/>
      <c r="C5" s="10">
        <v>1</v>
      </c>
      <c r="D5" s="10">
        <v>2</v>
      </c>
      <c r="E5" s="10" t="s">
        <v>134</v>
      </c>
      <c r="F5" s="10">
        <v>4</v>
      </c>
      <c r="G5" s="10">
        <v>5</v>
      </c>
      <c r="H5" s="10" t="s">
        <v>135</v>
      </c>
    </row>
    <row r="6" spans="1:8" x14ac:dyDescent="0.2">
      <c r="A6" s="30"/>
      <c r="B6" s="26"/>
      <c r="C6" s="38"/>
      <c r="D6" s="38"/>
      <c r="E6" s="38"/>
      <c r="F6" s="38"/>
      <c r="G6" s="38"/>
      <c r="H6" s="38"/>
    </row>
    <row r="7" spans="1:8" x14ac:dyDescent="0.2">
      <c r="A7" s="4" t="s">
        <v>53</v>
      </c>
      <c r="B7" s="24"/>
      <c r="C7" s="15">
        <f>CTG!C6</f>
        <v>129663403.99999999</v>
      </c>
      <c r="D7" s="15">
        <f>CTG!D6</f>
        <v>917188.01000000373</v>
      </c>
      <c r="E7" s="15">
        <f>CTG!E6</f>
        <v>130580592.01000001</v>
      </c>
      <c r="F7" s="15">
        <f>CTG!F6</f>
        <v>129918279.58000001</v>
      </c>
      <c r="G7" s="15">
        <f>CTG!G6</f>
        <v>129172645.97000001</v>
      </c>
      <c r="H7" s="15">
        <f>CTG!H6</f>
        <v>-662312.42999999935</v>
      </c>
    </row>
    <row r="8" spans="1:8" x14ac:dyDescent="0.2">
      <c r="A8" s="4" t="s">
        <v>54</v>
      </c>
      <c r="B8" s="24"/>
      <c r="C8" s="15"/>
      <c r="D8" s="15"/>
      <c r="E8" s="15"/>
      <c r="F8" s="15"/>
      <c r="G8" s="15"/>
      <c r="H8" s="15"/>
    </row>
    <row r="9" spans="1:8" x14ac:dyDescent="0.2">
      <c r="A9" s="4" t="s">
        <v>55</v>
      </c>
      <c r="B9" s="24"/>
      <c r="C9" s="15"/>
      <c r="D9" s="15"/>
      <c r="E9" s="15"/>
      <c r="F9" s="15"/>
      <c r="G9" s="15"/>
      <c r="H9" s="15"/>
    </row>
    <row r="10" spans="1:8" x14ac:dyDescent="0.2">
      <c r="A10" s="4" t="s">
        <v>56</v>
      </c>
      <c r="B10" s="24"/>
      <c r="C10" s="15"/>
      <c r="D10" s="15"/>
      <c r="E10" s="15"/>
      <c r="F10" s="15"/>
      <c r="G10" s="15"/>
      <c r="H10" s="15"/>
    </row>
    <row r="11" spans="1:8" x14ac:dyDescent="0.2">
      <c r="A11" s="4" t="s">
        <v>57</v>
      </c>
      <c r="B11" s="24"/>
      <c r="C11" s="15"/>
      <c r="D11" s="15"/>
      <c r="E11" s="15"/>
      <c r="F11" s="15"/>
      <c r="G11" s="15"/>
      <c r="H11" s="15"/>
    </row>
    <row r="12" spans="1:8" x14ac:dyDescent="0.2">
      <c r="A12" s="4" t="s">
        <v>58</v>
      </c>
      <c r="B12" s="24"/>
      <c r="C12" s="15"/>
      <c r="D12" s="15"/>
      <c r="E12" s="15"/>
      <c r="F12" s="15"/>
      <c r="G12" s="15"/>
      <c r="H12" s="15"/>
    </row>
    <row r="13" spans="1:8" x14ac:dyDescent="0.2">
      <c r="A13" s="4" t="s">
        <v>59</v>
      </c>
      <c r="B13" s="24"/>
      <c r="C13" s="15"/>
      <c r="D13" s="15"/>
      <c r="E13" s="15"/>
      <c r="F13" s="15"/>
      <c r="G13" s="15"/>
      <c r="H13" s="15"/>
    </row>
    <row r="14" spans="1:8" x14ac:dyDescent="0.2">
      <c r="A14" s="4" t="s">
        <v>60</v>
      </c>
      <c r="B14" s="24"/>
      <c r="C14" s="15"/>
      <c r="D14" s="15"/>
      <c r="E14" s="15"/>
      <c r="F14" s="15"/>
      <c r="G14" s="15"/>
      <c r="H14" s="15"/>
    </row>
    <row r="15" spans="1:8" x14ac:dyDescent="0.2">
      <c r="A15" s="4"/>
      <c r="B15" s="27"/>
      <c r="C15" s="16"/>
      <c r="D15" s="16"/>
      <c r="E15" s="16"/>
      <c r="F15" s="16"/>
      <c r="G15" s="16"/>
      <c r="H15" s="16"/>
    </row>
    <row r="16" spans="1:8" x14ac:dyDescent="0.2">
      <c r="A16" s="28"/>
      <c r="B16" s="49" t="s">
        <v>61</v>
      </c>
      <c r="C16" s="25">
        <f>C7</f>
        <v>129663403.99999999</v>
      </c>
      <c r="D16" s="25">
        <f t="shared" ref="D16:H16" si="0">D7</f>
        <v>917188.01000000373</v>
      </c>
      <c r="E16" s="25">
        <f t="shared" si="0"/>
        <v>130580592.01000001</v>
      </c>
      <c r="F16" s="25">
        <f t="shared" si="0"/>
        <v>129918279.58000001</v>
      </c>
      <c r="G16" s="25">
        <f t="shared" si="0"/>
        <v>129172645.97000001</v>
      </c>
      <c r="H16" s="25">
        <f t="shared" si="0"/>
        <v>-662312.42999999935</v>
      </c>
    </row>
    <row r="19" spans="1:8" ht="45" customHeight="1" x14ac:dyDescent="0.2">
      <c r="A19" s="54" t="s">
        <v>139</v>
      </c>
      <c r="B19" s="55"/>
      <c r="C19" s="55"/>
      <c r="D19" s="55"/>
      <c r="E19" s="55"/>
      <c r="F19" s="55"/>
      <c r="G19" s="55"/>
      <c r="H19" s="56"/>
    </row>
    <row r="21" spans="1:8" x14ac:dyDescent="0.2">
      <c r="A21" s="59" t="s">
        <v>62</v>
      </c>
      <c r="B21" s="60"/>
      <c r="C21" s="54" t="s">
        <v>68</v>
      </c>
      <c r="D21" s="55"/>
      <c r="E21" s="55"/>
      <c r="F21" s="55"/>
      <c r="G21" s="56"/>
      <c r="H21" s="57" t="s">
        <v>67</v>
      </c>
    </row>
    <row r="22" spans="1:8" ht="22.5" x14ac:dyDescent="0.2">
      <c r="A22" s="61"/>
      <c r="B22" s="62"/>
      <c r="C22" s="9" t="s">
        <v>63</v>
      </c>
      <c r="D22" s="9" t="s">
        <v>133</v>
      </c>
      <c r="E22" s="9" t="s">
        <v>64</v>
      </c>
      <c r="F22" s="9" t="s">
        <v>65</v>
      </c>
      <c r="G22" s="9" t="s">
        <v>66</v>
      </c>
      <c r="H22" s="58"/>
    </row>
    <row r="23" spans="1:8" x14ac:dyDescent="0.2">
      <c r="A23" s="63"/>
      <c r="B23" s="64"/>
      <c r="C23" s="10">
        <v>1</v>
      </c>
      <c r="D23" s="10">
        <v>2</v>
      </c>
      <c r="E23" s="10" t="s">
        <v>134</v>
      </c>
      <c r="F23" s="10">
        <v>4</v>
      </c>
      <c r="G23" s="10">
        <v>5</v>
      </c>
      <c r="H23" s="10" t="s">
        <v>135</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61</v>
      </c>
      <c r="C30" s="25"/>
      <c r="D30" s="25"/>
      <c r="E30" s="25"/>
      <c r="F30" s="25"/>
      <c r="G30" s="25"/>
      <c r="H30" s="25"/>
    </row>
    <row r="33" spans="1:8" ht="45" customHeight="1" x14ac:dyDescent="0.2">
      <c r="A33" s="54" t="s">
        <v>140</v>
      </c>
      <c r="B33" s="55"/>
      <c r="C33" s="55"/>
      <c r="D33" s="55"/>
      <c r="E33" s="55"/>
      <c r="F33" s="55"/>
      <c r="G33" s="55"/>
      <c r="H33" s="56"/>
    </row>
    <row r="34" spans="1:8" x14ac:dyDescent="0.2">
      <c r="A34" s="59" t="s">
        <v>62</v>
      </c>
      <c r="B34" s="60"/>
      <c r="C34" s="54" t="s">
        <v>68</v>
      </c>
      <c r="D34" s="55"/>
      <c r="E34" s="55"/>
      <c r="F34" s="55"/>
      <c r="G34" s="56"/>
      <c r="H34" s="57" t="s">
        <v>67</v>
      </c>
    </row>
    <row r="35" spans="1:8" ht="22.5" x14ac:dyDescent="0.2">
      <c r="A35" s="61"/>
      <c r="B35" s="62"/>
      <c r="C35" s="9" t="s">
        <v>63</v>
      </c>
      <c r="D35" s="9" t="s">
        <v>133</v>
      </c>
      <c r="E35" s="9" t="s">
        <v>64</v>
      </c>
      <c r="F35" s="9" t="s">
        <v>65</v>
      </c>
      <c r="G35" s="9" t="s">
        <v>66</v>
      </c>
      <c r="H35" s="58"/>
    </row>
    <row r="36" spans="1:8" x14ac:dyDescent="0.2">
      <c r="A36" s="63"/>
      <c r="B36" s="64"/>
      <c r="C36" s="10">
        <v>1</v>
      </c>
      <c r="D36" s="10">
        <v>2</v>
      </c>
      <c r="E36" s="10" t="s">
        <v>134</v>
      </c>
      <c r="F36" s="10">
        <v>4</v>
      </c>
      <c r="G36" s="10">
        <v>5</v>
      </c>
      <c r="H36" s="10" t="s">
        <v>135</v>
      </c>
    </row>
    <row r="37" spans="1:8" x14ac:dyDescent="0.2">
      <c r="A37" s="30"/>
      <c r="B37" s="31"/>
      <c r="C37" s="35"/>
      <c r="D37" s="35"/>
      <c r="E37" s="35"/>
      <c r="F37" s="35"/>
      <c r="G37" s="35"/>
      <c r="H37" s="35"/>
    </row>
    <row r="38" spans="1:8" ht="22.5" x14ac:dyDescent="0.2">
      <c r="A38" s="4"/>
      <c r="B38" s="33" t="s">
        <v>13</v>
      </c>
      <c r="C38" s="36"/>
      <c r="D38" s="36"/>
      <c r="E38" s="36"/>
      <c r="F38" s="36"/>
      <c r="G38" s="36"/>
      <c r="H38" s="36"/>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61</v>
      </c>
      <c r="C52" s="25"/>
      <c r="D52" s="25"/>
      <c r="E52" s="25"/>
      <c r="F52" s="25"/>
      <c r="G52" s="25"/>
      <c r="H52" s="25"/>
    </row>
  </sheetData>
  <sheetProtection formatCells="0" formatColumns="0" formatRows="0" insertRows="0" deleteRows="0" autoFilter="0"/>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70866141732283472" right="0.70866141732283472" top="0.74803149606299213" bottom="0.74803149606299213" header="0.31496062992125984" footer="0.31496062992125984"/>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abSelected="1" workbookViewId="0">
      <selection activeCell="F6" sqref="F6"/>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4" t="s">
        <v>141</v>
      </c>
      <c r="B1" s="55"/>
      <c r="C1" s="55"/>
      <c r="D1" s="55"/>
      <c r="E1" s="55"/>
      <c r="F1" s="55"/>
      <c r="G1" s="55"/>
      <c r="H1" s="56"/>
    </row>
    <row r="2" spans="1:8" x14ac:dyDescent="0.2">
      <c r="A2" s="59" t="s">
        <v>62</v>
      </c>
      <c r="B2" s="60"/>
      <c r="C2" s="54" t="s">
        <v>68</v>
      </c>
      <c r="D2" s="55"/>
      <c r="E2" s="55"/>
      <c r="F2" s="55"/>
      <c r="G2" s="56"/>
      <c r="H2" s="57" t="s">
        <v>67</v>
      </c>
    </row>
    <row r="3" spans="1:8" ht="24.95" customHeight="1" x14ac:dyDescent="0.2">
      <c r="A3" s="61"/>
      <c r="B3" s="62"/>
      <c r="C3" s="9" t="s">
        <v>63</v>
      </c>
      <c r="D3" s="9" t="s">
        <v>133</v>
      </c>
      <c r="E3" s="9" t="s">
        <v>64</v>
      </c>
      <c r="F3" s="9" t="s">
        <v>65</v>
      </c>
      <c r="G3" s="9" t="s">
        <v>66</v>
      </c>
      <c r="H3" s="58"/>
    </row>
    <row r="4" spans="1:8" x14ac:dyDescent="0.2">
      <c r="A4" s="63"/>
      <c r="B4" s="64"/>
      <c r="C4" s="10">
        <v>1</v>
      </c>
      <c r="D4" s="10">
        <v>2</v>
      </c>
      <c r="E4" s="10" t="s">
        <v>134</v>
      </c>
      <c r="F4" s="10">
        <v>4</v>
      </c>
      <c r="G4" s="10">
        <v>5</v>
      </c>
      <c r="H4" s="10" t="s">
        <v>135</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c r="D16" s="15"/>
      <c r="E16" s="15"/>
      <c r="F16" s="15"/>
      <c r="G16" s="15"/>
      <c r="H16" s="15"/>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c r="G20" s="15"/>
      <c r="H20" s="15"/>
    </row>
    <row r="21" spans="1:8" x14ac:dyDescent="0.2">
      <c r="A21" s="40"/>
      <c r="B21" s="44" t="s">
        <v>47</v>
      </c>
      <c r="C21" s="15"/>
      <c r="D21" s="15"/>
      <c r="E21" s="15"/>
      <c r="F21" s="15"/>
      <c r="G21" s="15"/>
      <c r="H21" s="15"/>
    </row>
    <row r="22" spans="1:8" x14ac:dyDescent="0.2">
      <c r="A22" s="40"/>
      <c r="B22" s="44" t="s">
        <v>48</v>
      </c>
      <c r="C22" s="15">
        <f>CA!C7</f>
        <v>129663403.99999999</v>
      </c>
      <c r="D22" s="15">
        <f>CA!D7</f>
        <v>917188.01000000373</v>
      </c>
      <c r="E22" s="15">
        <f>CA!E7</f>
        <v>130580592.01000001</v>
      </c>
      <c r="F22" s="15">
        <f>CA!F7</f>
        <v>129918279.58000001</v>
      </c>
      <c r="G22" s="15">
        <f>CA!G7</f>
        <v>129172645.97000001</v>
      </c>
      <c r="H22" s="15">
        <f>CA!H7</f>
        <v>-662312.42999999935</v>
      </c>
    </row>
    <row r="23" spans="1:8" x14ac:dyDescent="0.2">
      <c r="A23" s="40"/>
      <c r="B23" s="44" t="s">
        <v>4</v>
      </c>
      <c r="C23" s="15"/>
      <c r="D23" s="15"/>
      <c r="E23" s="15"/>
      <c r="F23" s="15"/>
      <c r="G23" s="15"/>
      <c r="H23" s="15"/>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61</v>
      </c>
      <c r="C42" s="25">
        <f>C22</f>
        <v>129663403.99999999</v>
      </c>
      <c r="D42" s="25">
        <f t="shared" ref="D42:H42" si="0">D22</f>
        <v>917188.01000000373</v>
      </c>
      <c r="E42" s="25">
        <f t="shared" si="0"/>
        <v>130580592.01000001</v>
      </c>
      <c r="F42" s="25">
        <f t="shared" si="0"/>
        <v>129918279.58000001</v>
      </c>
      <c r="G42" s="25">
        <f t="shared" si="0"/>
        <v>129172645.97000001</v>
      </c>
      <c r="H42" s="25">
        <f t="shared" si="0"/>
        <v>-662312.42999999935</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6CB9791-5AC5-4EBD-B818-7938A6165A5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2021-02-24T15:01:49Z</cp:lastPrinted>
  <dcterms:created xsi:type="dcterms:W3CDTF">2014-02-10T03:37:14Z</dcterms:created>
  <dcterms:modified xsi:type="dcterms:W3CDTF">2021-02-24T15:02:01Z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